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4974E66E-420C-4CFB-87DD-AAE0A0C37B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Kiadások" sheetId="2" r:id="rId1"/>
    <sheet name="Költségvetési bevételek" sheetId="3" r:id="rId2"/>
    <sheet name="Finanszírozási bevételek" sheetId="5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5" l="1"/>
  <c r="E16" i="5" s="1"/>
  <c r="D15" i="5"/>
  <c r="F14" i="5"/>
  <c r="E13" i="5"/>
  <c r="D13" i="5"/>
  <c r="C13" i="5"/>
  <c r="C15" i="5" s="1"/>
  <c r="C16" i="5" s="1"/>
  <c r="F12" i="5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9" i="2"/>
  <c r="F41" i="2"/>
  <c r="F8" i="2"/>
  <c r="D15" i="3"/>
  <c r="E14" i="3"/>
  <c r="E15" i="3" s="1"/>
  <c r="E12" i="3"/>
  <c r="D12" i="3"/>
  <c r="E35" i="2"/>
  <c r="D35" i="2"/>
  <c r="C35" i="2"/>
  <c r="E32" i="2"/>
  <c r="D32" i="2"/>
  <c r="C32" i="2"/>
  <c r="E30" i="2"/>
  <c r="D30" i="2"/>
  <c r="C30" i="2"/>
  <c r="E24" i="2"/>
  <c r="D24" i="2"/>
  <c r="C24" i="2"/>
  <c r="E21" i="2"/>
  <c r="E36" i="2" s="1"/>
  <c r="D21" i="2"/>
  <c r="D36" i="2" s="1"/>
  <c r="C21" i="2"/>
  <c r="C36" i="2" s="1"/>
  <c r="E16" i="2"/>
  <c r="D16" i="2"/>
  <c r="E13" i="2"/>
  <c r="E17" i="2" s="1"/>
  <c r="E37" i="2" s="1"/>
  <c r="E39" i="2" s="1"/>
  <c r="E41" i="2" s="1"/>
  <c r="D13" i="2"/>
  <c r="C13" i="2"/>
  <c r="C17" i="2" s="1"/>
  <c r="C37" i="2" s="1"/>
  <c r="C39" i="2" s="1"/>
  <c r="C41" i="2" s="1"/>
  <c r="F13" i="5" l="1"/>
  <c r="F15" i="5"/>
  <c r="F16" i="5"/>
  <c r="D17" i="2"/>
  <c r="D37" i="2" s="1"/>
  <c r="D39" i="2" s="1"/>
  <c r="D41" i="2" s="1"/>
</calcChain>
</file>

<file path=xl/sharedStrings.xml><?xml version="1.0" encoding="utf-8"?>
<sst xmlns="http://schemas.openxmlformats.org/spreadsheetml/2006/main" count="113" uniqueCount="103">
  <si>
    <t>Eredeti ei.</t>
  </si>
  <si>
    <t>Módosított ei. 2022.06.30.</t>
  </si>
  <si>
    <t>Teljesítés</t>
  </si>
  <si>
    <t>KIADÁSOK ÖSSZESEN (K1-9)</t>
  </si>
  <si>
    <t>Rovat megnevezése</t>
  </si>
  <si>
    <t>Rovat-szám</t>
  </si>
  <si>
    <t>Törvény szerinti illetmények, munkabérek</t>
  </si>
  <si>
    <t>K1101</t>
  </si>
  <si>
    <t>Béren kívüli juttatások</t>
  </si>
  <si>
    <t>K1107</t>
  </si>
  <si>
    <t>Közlekedési költségtérítés</t>
  </si>
  <si>
    <t>K1109</t>
  </si>
  <si>
    <t>Egyéb költségtérítések</t>
  </si>
  <si>
    <t>K1110</t>
  </si>
  <si>
    <t>Foglalkoztatottak egyéb személyi juttatásai</t>
  </si>
  <si>
    <t>K1113</t>
  </si>
  <si>
    <t xml:space="preserve">Foglalkoztatottak személyi juttatásai </t>
  </si>
  <si>
    <t>K11</t>
  </si>
  <si>
    <t xml:space="preserve">Munkavégzésre irányuló egyéb jogviszonyban nem saját dolgozónak fizetett juttatások </t>
  </si>
  <si>
    <t>K122</t>
  </si>
  <si>
    <t>Egyéb külső személyi juttatás</t>
  </si>
  <si>
    <t>K123</t>
  </si>
  <si>
    <t xml:space="preserve">Külső személyi juttatások </t>
  </si>
  <si>
    <t>K12</t>
  </si>
  <si>
    <t xml:space="preserve">Személyi juttatások </t>
  </si>
  <si>
    <t>K1</t>
  </si>
  <si>
    <t xml:space="preserve">Munkaadókat terhelő járulékok és szociális hozzájárulási adó                                                                            </t>
  </si>
  <si>
    <t>K2</t>
  </si>
  <si>
    <t>Szakmai anyagok beszerzése</t>
  </si>
  <si>
    <t>K311</t>
  </si>
  <si>
    <t>Üzemeltetési anyagok beszerzése</t>
  </si>
  <si>
    <t>K312</t>
  </si>
  <si>
    <t xml:space="preserve">Készletbeszerzés </t>
  </si>
  <si>
    <t>K31</t>
  </si>
  <si>
    <t>Informatikai szolgáltatások igénybevétele</t>
  </si>
  <si>
    <t>K321</t>
  </si>
  <si>
    <t>Egyéb kommunikációs szolgáltatások</t>
  </si>
  <si>
    <t>K322</t>
  </si>
  <si>
    <t xml:space="preserve">Kommunikációs szolgáltatások </t>
  </si>
  <si>
    <t>K32</t>
  </si>
  <si>
    <t>Közüzemi díjak</t>
  </si>
  <si>
    <t>K331</t>
  </si>
  <si>
    <t>Vásárolt élelmezés</t>
  </si>
  <si>
    <t>K332</t>
  </si>
  <si>
    <t>Karbantartási, kisjavítási szolgáltatások</t>
  </si>
  <si>
    <t>K334</t>
  </si>
  <si>
    <t xml:space="preserve">Szakmai tevékenységet segítő szolgáltatások </t>
  </si>
  <si>
    <t>K336</t>
  </si>
  <si>
    <t>Egyéb szolgáltatások</t>
  </si>
  <si>
    <t>K337</t>
  </si>
  <si>
    <t xml:space="preserve">Szolgáltatási kiadások </t>
  </si>
  <si>
    <t>K33</t>
  </si>
  <si>
    <t>Kiküldetések kiadásai</t>
  </si>
  <si>
    <t>K341</t>
  </si>
  <si>
    <t xml:space="preserve">Kiküldetések, reklám- és propagandakiadások </t>
  </si>
  <si>
    <t>K34</t>
  </si>
  <si>
    <t>Működési célú előzetesen felszámított általános forgalmi adó</t>
  </si>
  <si>
    <t>K351</t>
  </si>
  <si>
    <t>Egyéb dologi kiadások</t>
  </si>
  <si>
    <t>K355</t>
  </si>
  <si>
    <t xml:space="preserve">Különféle befizetések és egyéb dologi kiadások </t>
  </si>
  <si>
    <t>K35</t>
  </si>
  <si>
    <t xml:space="preserve">Dologi kiadások </t>
  </si>
  <si>
    <t>K3</t>
  </si>
  <si>
    <t>Működési költségvetés előirányzat csoport</t>
  </si>
  <si>
    <t xml:space="preserve">Felhalmozási költségvetés előirányzat csoport </t>
  </si>
  <si>
    <t xml:space="preserve">Költségvetési kiadások </t>
  </si>
  <si>
    <t>K1-K8</t>
  </si>
  <si>
    <t xml:space="preserve">Finanszírozási kiadások </t>
  </si>
  <si>
    <t>K9</t>
  </si>
  <si>
    <t>Rovat-
szám</t>
  </si>
  <si>
    <t xml:space="preserve">Eredeti ei. </t>
  </si>
  <si>
    <t>Módsított ei. 2022.06.30.</t>
  </si>
  <si>
    <t>B16</t>
  </si>
  <si>
    <t>Működési c. támogatás államháztartáson belülről</t>
  </si>
  <si>
    <t xml:space="preserve">B1 </t>
  </si>
  <si>
    <t>Egyéb működési bevételek</t>
  </si>
  <si>
    <t>B411</t>
  </si>
  <si>
    <t>Működési bevételek</t>
  </si>
  <si>
    <t xml:space="preserve">B4 </t>
  </si>
  <si>
    <t>Költségvetési bevételek</t>
  </si>
  <si>
    <t>B1-7</t>
  </si>
  <si>
    <t>Előző év költségvetési maradványának igénybevétele MŰKÖDÉSRE</t>
  </si>
  <si>
    <t>B8131</t>
  </si>
  <si>
    <t xml:space="preserve">Maradvány igénybevétele </t>
  </si>
  <si>
    <t>B813</t>
  </si>
  <si>
    <t>Központi, irányító szervi támogatás</t>
  </si>
  <si>
    <t>B816</t>
  </si>
  <si>
    <t xml:space="preserve">Belföldi finanszírozás bevételei </t>
  </si>
  <si>
    <t>B81</t>
  </si>
  <si>
    <t xml:space="preserve">Finanszírozási bevételek </t>
  </si>
  <si>
    <t>B8</t>
  </si>
  <si>
    <t>Egyéb működési célú támogatások bevételei áh.-n belülről</t>
  </si>
  <si>
    <t>Lövői Közös Önkormányzati Hivatal 2022. I. félév előirányzatai és azok teljesülése</t>
  </si>
  <si>
    <t xml:space="preserve">Lövői Közös Önkormányzati Hivatal 2022. I. félévi előirányzatai és azok teljesítése </t>
  </si>
  <si>
    <t>Költségvetési kiadások (Ft)</t>
  </si>
  <si>
    <t>Teljesítés (%)</t>
  </si>
  <si>
    <t xml:space="preserve"> - </t>
  </si>
  <si>
    <t>Költségvetési bevételek ( Ft)</t>
  </si>
  <si>
    <t>Finanszírozási bevételek ( Ft)</t>
  </si>
  <si>
    <t>2.melléklet</t>
  </si>
  <si>
    <t>1.mellékelt</t>
  </si>
  <si>
    <t>3.melléklet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</si>
</sst>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F_t_-;\-* #,##0.00\ _F_t_-;_-* &quot;-&quot;??\ _F_t_-;_-@_-"/>
    <numFmt numFmtId="165" formatCode="_-* #,##0\ _F_t_-;\-* #,##0\ _F_t_-;_-* &quot;-&quot;??\ _F_t_-;_-@_-"/>
    <numFmt numFmtId="166" formatCode="\ ##########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i/>
      <u/>
      <sz val="8"/>
      <color indexed="8"/>
      <name val="Times New Roman"/>
      <family val="1"/>
      <charset val="238"/>
    </font>
    <font>
      <b/>
      <i/>
      <u val="singleAccounting"/>
      <sz val="8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i/>
      <sz val="8"/>
      <color indexed="8"/>
      <name val="Times New Roman"/>
      <family val="1"/>
      <charset val="238"/>
    </font>
    <font>
      <sz val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i/>
      <sz val="12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right"/>
    </xf>
    <xf numFmtId="0" fontId="5" fillId="2" borderId="0" xfId="0" applyFont="1" applyFill="1"/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wrapText="1"/>
    </xf>
    <xf numFmtId="3" fontId="7" fillId="2" borderId="0" xfId="0" applyNumberFormat="1" applyFont="1" applyFill="1" applyAlignment="1">
      <alignment horizontal="center" wrapText="1"/>
    </xf>
    <xf numFmtId="3" fontId="2" fillId="2" borderId="0" xfId="0" applyNumberFormat="1" applyFont="1" applyFill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/>
    </xf>
    <xf numFmtId="165" fontId="9" fillId="2" borderId="1" xfId="1" applyNumberFormat="1" applyFont="1" applyFill="1" applyBorder="1"/>
    <xf numFmtId="0" fontId="9" fillId="2" borderId="1" xfId="0" applyFont="1" applyFill="1" applyBorder="1" applyAlignment="1">
      <alignment vertical="center" wrapText="1"/>
    </xf>
    <xf numFmtId="166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166" fontId="8" fillId="2" borderId="1" xfId="0" applyNumberFormat="1" applyFont="1" applyFill="1" applyBorder="1" applyAlignment="1">
      <alignment vertical="center"/>
    </xf>
    <xf numFmtId="165" fontId="8" fillId="2" borderId="1" xfId="1" applyNumberFormat="1" applyFont="1" applyFill="1" applyBorder="1"/>
    <xf numFmtId="0" fontId="8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10" fillId="2" borderId="1" xfId="0" applyFont="1" applyFill="1" applyBorder="1"/>
    <xf numFmtId="165" fontId="11" fillId="2" borderId="1" xfId="1" applyNumberFormat="1" applyFont="1" applyFill="1" applyBorder="1"/>
    <xf numFmtId="0" fontId="8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165" fontId="12" fillId="2" borderId="1" xfId="1" applyNumberFormat="1" applyFont="1" applyFill="1" applyBorder="1" applyAlignment="1">
      <alignment horizontal="left" vertical="center"/>
    </xf>
    <xf numFmtId="0" fontId="8" fillId="2" borderId="1" xfId="0" applyFont="1" applyFill="1" applyBorder="1"/>
    <xf numFmtId="0" fontId="9" fillId="2" borderId="1" xfId="0" applyFont="1" applyFill="1" applyBorder="1"/>
    <xf numFmtId="0" fontId="9" fillId="2" borderId="0" xfId="0" applyFont="1" applyFill="1"/>
    <xf numFmtId="0" fontId="15" fillId="2" borderId="0" xfId="0" applyFont="1" applyFill="1"/>
    <xf numFmtId="0" fontId="13" fillId="2" borderId="0" xfId="0" applyFont="1" applyFill="1"/>
    <xf numFmtId="3" fontId="13" fillId="2" borderId="0" xfId="0" applyNumberFormat="1" applyFont="1" applyFill="1"/>
    <xf numFmtId="3" fontId="9" fillId="2" borderId="0" xfId="0" applyNumberFormat="1" applyFont="1" applyFill="1"/>
    <xf numFmtId="3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4" fillId="2" borderId="0" xfId="0" applyFont="1" applyFill="1"/>
    <xf numFmtId="0" fontId="16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right" wrapText="1"/>
    </xf>
    <xf numFmtId="3" fontId="9" fillId="2" borderId="1" xfId="0" applyNumberFormat="1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right" wrapText="1"/>
    </xf>
    <xf numFmtId="3" fontId="8" fillId="2" borderId="1" xfId="0" applyNumberFormat="1" applyFont="1" applyFill="1" applyBorder="1" applyAlignment="1">
      <alignment horizontal="right" wrapText="1"/>
    </xf>
    <xf numFmtId="165" fontId="9" fillId="2" borderId="1" xfId="1" applyNumberFormat="1" applyFont="1" applyFill="1" applyBorder="1" applyAlignment="1">
      <alignment horizontal="right"/>
    </xf>
    <xf numFmtId="3" fontId="9" fillId="2" borderId="1" xfId="1" applyNumberFormat="1" applyFont="1" applyFill="1" applyBorder="1" applyAlignment="1">
      <alignment horizontal="right"/>
    </xf>
    <xf numFmtId="165" fontId="8" fillId="2" borderId="1" xfId="1" applyNumberFormat="1" applyFont="1" applyFill="1" applyBorder="1" applyAlignment="1">
      <alignment horizontal="right"/>
    </xf>
    <xf numFmtId="3" fontId="8" fillId="2" borderId="1" xfId="1" applyNumberFormat="1" applyFont="1" applyFill="1" applyBorder="1" applyAlignment="1">
      <alignment horizontal="right"/>
    </xf>
    <xf numFmtId="0" fontId="13" fillId="2" borderId="2" xfId="0" applyFont="1" applyFill="1" applyBorder="1" applyAlignment="1">
      <alignment horizontal="right"/>
    </xf>
    <xf numFmtId="10" fontId="9" fillId="2" borderId="1" xfId="1" applyNumberFormat="1" applyFont="1" applyFill="1" applyBorder="1"/>
    <xf numFmtId="10" fontId="9" fillId="2" borderId="1" xfId="1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 wrapText="1"/>
    </xf>
    <xf numFmtId="0" fontId="19" fillId="2" borderId="0" xfId="0" applyFont="1" applyFill="1" applyAlignment="1">
      <alignment horizontal="center" wrapText="1"/>
    </xf>
    <xf numFmtId="10" fontId="9" fillId="2" borderId="1" xfId="0" applyNumberFormat="1" applyFont="1" applyFill="1" applyBorder="1" applyAlignment="1">
      <alignment horizontal="right" vertical="center" wrapText="1"/>
    </xf>
    <xf numFmtId="0" fontId="8" fillId="2" borderId="3" xfId="0" applyFont="1" applyFill="1" applyBorder="1"/>
    <xf numFmtId="0" fontId="9" fillId="2" borderId="3" xfId="0" applyFont="1" applyFill="1" applyBorder="1" applyAlignment="1">
      <alignment horizontal="center"/>
    </xf>
    <xf numFmtId="165" fontId="15" fillId="2" borderId="3" xfId="1" applyNumberFormat="1" applyFont="1" applyFill="1" applyBorder="1" applyAlignment="1">
      <alignment horizontal="right"/>
    </xf>
    <xf numFmtId="3" fontId="15" fillId="2" borderId="3" xfId="1" applyNumberFormat="1" applyFont="1" applyFill="1" applyBorder="1" applyAlignment="1">
      <alignment horizontal="right"/>
    </xf>
    <xf numFmtId="10" fontId="9" fillId="2" borderId="3" xfId="0" applyNumberFormat="1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165" fontId="9" fillId="2" borderId="3" xfId="1" applyNumberFormat="1" applyFont="1" applyFill="1" applyBorder="1" applyAlignment="1">
      <alignment horizontal="right"/>
    </xf>
    <xf numFmtId="3" fontId="9" fillId="2" borderId="3" xfId="1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165" fontId="8" fillId="2" borderId="0" xfId="1" applyNumberFormat="1" applyFont="1" applyFill="1" applyBorder="1" applyAlignment="1">
      <alignment horizontal="right"/>
    </xf>
    <xf numFmtId="3" fontId="8" fillId="2" borderId="0" xfId="1" applyNumberFormat="1" applyFont="1" applyFill="1" applyBorder="1" applyAlignment="1">
      <alignment horizontal="right"/>
    </xf>
    <xf numFmtId="10" fontId="9" fillId="2" borderId="0" xfId="0" applyNumberFormat="1" applyFont="1" applyFill="1" applyBorder="1" applyAlignment="1">
      <alignment horizontal="right" vertical="center" wrapText="1"/>
    </xf>
    <xf numFmtId="0" fontId="16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center" vertical="center" wrapText="1"/>
    </xf>
    <xf numFmtId="165" fontId="9" fillId="2" borderId="0" xfId="1" applyNumberFormat="1" applyFont="1" applyFill="1" applyBorder="1" applyAlignment="1">
      <alignment horizontal="right"/>
    </xf>
    <xf numFmtId="3" fontId="9" fillId="2" borderId="0" xfId="1" applyNumberFormat="1" applyFont="1" applyFill="1" applyBorder="1" applyAlignment="1">
      <alignment horizontal="right"/>
    </xf>
    <xf numFmtId="0" fontId="12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/>
    </xf>
    <xf numFmtId="0" fontId="8" fillId="2" borderId="0" xfId="0" applyFont="1" applyFill="1" applyBorder="1"/>
    <xf numFmtId="0" fontId="9" fillId="2" borderId="0" xfId="0" applyFont="1" applyFill="1" applyBorder="1" applyAlignment="1">
      <alignment horizontal="center"/>
    </xf>
    <xf numFmtId="165" fontId="15" fillId="2" borderId="0" xfId="1" applyNumberFormat="1" applyFont="1" applyFill="1" applyBorder="1" applyAlignment="1">
      <alignment horizontal="right"/>
    </xf>
    <xf numFmtId="3" fontId="15" fillId="2" borderId="0" xfId="1" applyNumberFormat="1" applyFont="1" applyFill="1" applyBorder="1" applyAlignment="1">
      <alignment horizontal="right"/>
    </xf>
    <xf numFmtId="3" fontId="8" fillId="2" borderId="4" xfId="0" applyNumberFormat="1" applyFont="1" applyFill="1" applyBorder="1" applyAlignment="1">
      <alignment horizontal="center" vertical="center" wrapText="1"/>
    </xf>
    <xf numFmtId="10" fontId="9" fillId="2" borderId="4" xfId="0" applyNumberFormat="1" applyFont="1" applyFill="1" applyBorder="1" applyAlignment="1">
      <alignment horizontal="right" vertical="center" wrapText="1"/>
    </xf>
    <xf numFmtId="0" fontId="13" fillId="2" borderId="0" xfId="0" applyFont="1" applyFill="1" applyBorder="1" applyAlignment="1">
      <alignment horizontal="right"/>
    </xf>
    <xf numFmtId="0" fontId="20" fillId="2" borderId="0" xfId="0" applyFont="1" applyFill="1"/>
    <xf numFmtId="0" fontId="17" fillId="2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9" fillId="2" borderId="0" xfId="0" applyFont="1" applyFill="1" applyAlignment="1">
      <alignment horizontal="center"/>
    </xf>
    <xf numFmtId="0" fontId="0" fillId="0" borderId="0" xfId="0" applyAlignment="1"/>
    <xf numFmtId="0" fontId="17" fillId="2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9" fillId="2" borderId="0" xfId="0" applyFont="1" applyFill="1" applyAlignment="1">
      <alignment horizontal="center" wrapText="1"/>
    </xf>
    <xf numFmtId="0" fontId="13" fillId="2" borderId="2" xfId="0" applyFont="1" applyFill="1" applyBorder="1" applyAlignment="1">
      <alignment horizontal="right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T41"/>
  <sheetViews>
    <sheetView tabSelected="1" topLeftCell="A25" workbookViewId="0">
      <selection activeCell="O38" sqref="O38"/>
    </sheetView>
  </sheetViews>
  <sheetFormatPr defaultRowHeight="15" x14ac:dyDescent="0.25"/>
  <cols>
    <col min="1" max="1" width="31.7109375" style="1" customWidth="1"/>
    <col min="2" max="2" width="5.5703125" style="1" customWidth="1"/>
    <col min="3" max="3" width="11.7109375" style="1" customWidth="1"/>
    <col min="4" max="6" width="12.28515625" style="1" bestFit="1" customWidth="1"/>
    <col min="7" max="16384" width="9.140625" style="1"/>
  </cols>
  <sheetData>
    <row r="2" spans="1:6" x14ac:dyDescent="0.25">
      <c r="A2" s="81" t="s">
        <v>101</v>
      </c>
    </row>
    <row r="3" spans="1:6" ht="15.75" x14ac:dyDescent="0.25">
      <c r="A3" s="82" t="s">
        <v>94</v>
      </c>
      <c r="B3" s="82"/>
      <c r="C3" s="82"/>
      <c r="D3" s="82"/>
      <c r="E3" s="82"/>
      <c r="F3" s="83"/>
    </row>
    <row r="4" spans="1:6" ht="15.75" x14ac:dyDescent="0.25">
      <c r="A4" s="84" t="s">
        <v>95</v>
      </c>
      <c r="B4" s="85"/>
      <c r="C4" s="85"/>
      <c r="D4" s="85"/>
      <c r="E4" s="85"/>
      <c r="F4" s="85"/>
    </row>
    <row r="5" spans="1:6" ht="19.5" x14ac:dyDescent="0.35">
      <c r="A5" s="3"/>
    </row>
    <row r="6" spans="1:6" x14ac:dyDescent="0.25">
      <c r="A6" s="2"/>
      <c r="F6" s="4"/>
    </row>
    <row r="7" spans="1:6" ht="21" x14ac:dyDescent="0.25">
      <c r="A7" s="10" t="s">
        <v>4</v>
      </c>
      <c r="B7" s="11" t="s">
        <v>5</v>
      </c>
      <c r="C7" s="11" t="s">
        <v>0</v>
      </c>
      <c r="D7" s="11" t="s">
        <v>1</v>
      </c>
      <c r="E7" s="11" t="s">
        <v>2</v>
      </c>
      <c r="F7" s="11" t="s">
        <v>96</v>
      </c>
    </row>
    <row r="8" spans="1:6" x14ac:dyDescent="0.25">
      <c r="A8" s="12" t="s">
        <v>6</v>
      </c>
      <c r="B8" s="12" t="s">
        <v>7</v>
      </c>
      <c r="C8" s="13">
        <v>38606345</v>
      </c>
      <c r="D8" s="13">
        <v>38426345</v>
      </c>
      <c r="E8" s="13">
        <v>17495114</v>
      </c>
      <c r="F8" s="49">
        <f>E8/D8</f>
        <v>0.45528956761305295</v>
      </c>
    </row>
    <row r="9" spans="1:6" x14ac:dyDescent="0.25">
      <c r="A9" s="14" t="s">
        <v>8</v>
      </c>
      <c r="B9" s="15" t="s">
        <v>9</v>
      </c>
      <c r="C9" s="13">
        <v>1450195</v>
      </c>
      <c r="D9" s="13">
        <v>1450195</v>
      </c>
      <c r="E9" s="13">
        <v>705567</v>
      </c>
      <c r="F9" s="49">
        <f t="shared" ref="F9:F41" si="0">E9/D9</f>
        <v>0.48653250080161631</v>
      </c>
    </row>
    <row r="10" spans="1:6" x14ac:dyDescent="0.25">
      <c r="A10" s="16" t="s">
        <v>10</v>
      </c>
      <c r="B10" s="15" t="s">
        <v>11</v>
      </c>
      <c r="C10" s="13">
        <v>320000</v>
      </c>
      <c r="D10" s="13">
        <v>320000</v>
      </c>
      <c r="E10" s="13">
        <v>146185</v>
      </c>
      <c r="F10" s="49">
        <f t="shared" si="0"/>
        <v>0.45682812499999997</v>
      </c>
    </row>
    <row r="11" spans="1:6" x14ac:dyDescent="0.25">
      <c r="A11" s="16" t="s">
        <v>12</v>
      </c>
      <c r="B11" s="15" t="s">
        <v>13</v>
      </c>
      <c r="C11" s="13">
        <v>200000</v>
      </c>
      <c r="D11" s="13">
        <v>200000</v>
      </c>
      <c r="E11" s="13"/>
      <c r="F11" s="49">
        <f t="shared" si="0"/>
        <v>0</v>
      </c>
    </row>
    <row r="12" spans="1:6" x14ac:dyDescent="0.25">
      <c r="A12" s="16" t="s">
        <v>14</v>
      </c>
      <c r="B12" s="15" t="s">
        <v>15</v>
      </c>
      <c r="C12" s="13">
        <v>2950000</v>
      </c>
      <c r="D12" s="13">
        <v>3140707</v>
      </c>
      <c r="E12" s="13">
        <v>571243</v>
      </c>
      <c r="F12" s="49">
        <f t="shared" si="0"/>
        <v>0.1818835695274981</v>
      </c>
    </row>
    <row r="13" spans="1:6" x14ac:dyDescent="0.25">
      <c r="A13" s="17" t="s">
        <v>16</v>
      </c>
      <c r="B13" s="18" t="s">
        <v>17</v>
      </c>
      <c r="C13" s="19">
        <f>SUM(C8:C12)</f>
        <v>43526540</v>
      </c>
      <c r="D13" s="19">
        <f>SUM(D8:D12)</f>
        <v>43537247</v>
      </c>
      <c r="E13" s="19">
        <f>SUM(E8:E12)</f>
        <v>18918109</v>
      </c>
      <c r="F13" s="49">
        <f t="shared" si="0"/>
        <v>0.43452699248530802</v>
      </c>
    </row>
    <row r="14" spans="1:6" ht="22.5" x14ac:dyDescent="0.25">
      <c r="A14" s="14" t="s">
        <v>18</v>
      </c>
      <c r="B14" s="15" t="s">
        <v>19</v>
      </c>
      <c r="C14" s="13"/>
      <c r="D14" s="13">
        <v>2342554</v>
      </c>
      <c r="E14" s="13">
        <v>70800</v>
      </c>
      <c r="F14" s="49">
        <f t="shared" si="0"/>
        <v>3.0223422811171054E-2</v>
      </c>
    </row>
    <row r="15" spans="1:6" x14ac:dyDescent="0.25">
      <c r="A15" s="14" t="s">
        <v>20</v>
      </c>
      <c r="B15" s="15" t="s">
        <v>21</v>
      </c>
      <c r="C15" s="13"/>
      <c r="D15" s="13">
        <v>850000</v>
      </c>
      <c r="E15" s="13">
        <v>850000</v>
      </c>
      <c r="F15" s="49">
        <f t="shared" si="0"/>
        <v>1</v>
      </c>
    </row>
    <row r="16" spans="1:6" s="5" customFormat="1" ht="14.25" x14ac:dyDescent="0.2">
      <c r="A16" s="17" t="s">
        <v>22</v>
      </c>
      <c r="B16" s="18" t="s">
        <v>23</v>
      </c>
      <c r="C16" s="19"/>
      <c r="D16" s="19">
        <f>SUM(D14:D15)</f>
        <v>3192554</v>
      </c>
      <c r="E16" s="19">
        <f>SUM(E14:E15)</f>
        <v>920800</v>
      </c>
      <c r="F16" s="49">
        <f t="shared" si="0"/>
        <v>0.28842111989335184</v>
      </c>
    </row>
    <row r="17" spans="1:6" x14ac:dyDescent="0.25">
      <c r="A17" s="17" t="s">
        <v>24</v>
      </c>
      <c r="B17" s="18" t="s">
        <v>25</v>
      </c>
      <c r="C17" s="19">
        <f>SUM(C13)</f>
        <v>43526540</v>
      </c>
      <c r="D17" s="19">
        <f>SUM(D16,D13)</f>
        <v>46729801</v>
      </c>
      <c r="E17" s="19">
        <f>SUM(E13+E16)</f>
        <v>19838909</v>
      </c>
      <c r="F17" s="49">
        <f t="shared" si="0"/>
        <v>0.42454512057519783</v>
      </c>
    </row>
    <row r="18" spans="1:6" ht="21.75" customHeight="1" x14ac:dyDescent="0.25">
      <c r="A18" s="20" t="s">
        <v>26</v>
      </c>
      <c r="B18" s="18" t="s">
        <v>27</v>
      </c>
      <c r="C18" s="19">
        <v>5801880</v>
      </c>
      <c r="D18" s="19">
        <v>6076681</v>
      </c>
      <c r="E18" s="19">
        <v>2726320</v>
      </c>
      <c r="F18" s="49">
        <f t="shared" si="0"/>
        <v>0.44865280899227722</v>
      </c>
    </row>
    <row r="19" spans="1:6" x14ac:dyDescent="0.25">
      <c r="A19" s="16" t="s">
        <v>28</v>
      </c>
      <c r="B19" s="15" t="s">
        <v>29</v>
      </c>
      <c r="C19" s="13">
        <v>50000</v>
      </c>
      <c r="D19" s="13">
        <v>50000</v>
      </c>
      <c r="E19" s="13">
        <v>0</v>
      </c>
      <c r="F19" s="49">
        <f t="shared" si="0"/>
        <v>0</v>
      </c>
    </row>
    <row r="20" spans="1:6" x14ac:dyDescent="0.25">
      <c r="A20" s="16" t="s">
        <v>30</v>
      </c>
      <c r="B20" s="15" t="s">
        <v>31</v>
      </c>
      <c r="C20" s="13">
        <v>800000</v>
      </c>
      <c r="D20" s="13">
        <v>1042040</v>
      </c>
      <c r="E20" s="13">
        <v>451745</v>
      </c>
      <c r="F20" s="49">
        <f t="shared" si="0"/>
        <v>0.43351982649418447</v>
      </c>
    </row>
    <row r="21" spans="1:6" x14ac:dyDescent="0.25">
      <c r="A21" s="20" t="s">
        <v>32</v>
      </c>
      <c r="B21" s="18" t="s">
        <v>33</v>
      </c>
      <c r="C21" s="19">
        <f>SUM(C19:C20)</f>
        <v>850000</v>
      </c>
      <c r="D21" s="19">
        <f>SUM(D19:D20)</f>
        <v>1092040</v>
      </c>
      <c r="E21" s="19">
        <f>SUM(E19:E20)</f>
        <v>451745</v>
      </c>
      <c r="F21" s="49">
        <f t="shared" si="0"/>
        <v>0.41367074466136772</v>
      </c>
    </row>
    <row r="22" spans="1:6" x14ac:dyDescent="0.25">
      <c r="A22" s="16" t="s">
        <v>34</v>
      </c>
      <c r="B22" s="15" t="s">
        <v>35</v>
      </c>
      <c r="C22" s="13">
        <v>120000</v>
      </c>
      <c r="D22" s="13">
        <v>120000</v>
      </c>
      <c r="E22" s="13">
        <v>102668</v>
      </c>
      <c r="F22" s="49">
        <f t="shared" si="0"/>
        <v>0.8555666666666667</v>
      </c>
    </row>
    <row r="23" spans="1:6" x14ac:dyDescent="0.25">
      <c r="A23" s="16" t="s">
        <v>36</v>
      </c>
      <c r="B23" s="15" t="s">
        <v>37</v>
      </c>
      <c r="C23" s="13">
        <v>180000</v>
      </c>
      <c r="D23" s="13">
        <v>180000</v>
      </c>
      <c r="E23" s="13">
        <v>91679</v>
      </c>
      <c r="F23" s="49">
        <f t="shared" si="0"/>
        <v>0.50932777777777782</v>
      </c>
    </row>
    <row r="24" spans="1:6" x14ac:dyDescent="0.25">
      <c r="A24" s="20" t="s">
        <v>38</v>
      </c>
      <c r="B24" s="18" t="s">
        <v>39</v>
      </c>
      <c r="C24" s="19">
        <f>SUM(C22:C23)</f>
        <v>300000</v>
      </c>
      <c r="D24" s="19">
        <f>SUM(D22:D23)</f>
        <v>300000</v>
      </c>
      <c r="E24" s="19">
        <f>SUM(E22:E23)</f>
        <v>194347</v>
      </c>
      <c r="F24" s="49">
        <f t="shared" si="0"/>
        <v>0.64782333333333331</v>
      </c>
    </row>
    <row r="25" spans="1:6" x14ac:dyDescent="0.25">
      <c r="A25" s="16" t="s">
        <v>40</v>
      </c>
      <c r="B25" s="15" t="s">
        <v>41</v>
      </c>
      <c r="C25" s="13">
        <v>350000</v>
      </c>
      <c r="D25" s="13">
        <v>350000</v>
      </c>
      <c r="E25" s="13">
        <v>209444</v>
      </c>
      <c r="F25" s="49">
        <f t="shared" si="0"/>
        <v>0.59841142857142859</v>
      </c>
    </row>
    <row r="26" spans="1:6" x14ac:dyDescent="0.25">
      <c r="A26" s="16" t="s">
        <v>42</v>
      </c>
      <c r="B26" s="15" t="s">
        <v>43</v>
      </c>
      <c r="C26" s="13"/>
      <c r="D26" s="13">
        <v>8223</v>
      </c>
      <c r="E26" s="13">
        <v>8223</v>
      </c>
      <c r="F26" s="49">
        <f t="shared" si="0"/>
        <v>1</v>
      </c>
    </row>
    <row r="27" spans="1:6" x14ac:dyDescent="0.25">
      <c r="A27" s="16" t="s">
        <v>44</v>
      </c>
      <c r="B27" s="15" t="s">
        <v>45</v>
      </c>
      <c r="C27" s="13">
        <v>250000</v>
      </c>
      <c r="D27" s="13">
        <v>250000</v>
      </c>
      <c r="E27" s="13">
        <v>109965</v>
      </c>
      <c r="F27" s="49">
        <f t="shared" si="0"/>
        <v>0.43985999999999997</v>
      </c>
    </row>
    <row r="28" spans="1:6" x14ac:dyDescent="0.25">
      <c r="A28" s="21" t="s">
        <v>46</v>
      </c>
      <c r="B28" s="15" t="s">
        <v>47</v>
      </c>
      <c r="C28" s="13">
        <v>1450000</v>
      </c>
      <c r="D28" s="13">
        <v>1450000</v>
      </c>
      <c r="E28" s="13">
        <v>572366</v>
      </c>
      <c r="F28" s="49">
        <f t="shared" si="0"/>
        <v>0.39473517241379308</v>
      </c>
    </row>
    <row r="29" spans="1:6" x14ac:dyDescent="0.25">
      <c r="A29" s="16" t="s">
        <v>48</v>
      </c>
      <c r="B29" s="15" t="s">
        <v>49</v>
      </c>
      <c r="C29" s="13">
        <v>900000</v>
      </c>
      <c r="D29" s="13">
        <v>900000</v>
      </c>
      <c r="E29" s="13">
        <v>376634</v>
      </c>
      <c r="F29" s="49">
        <f t="shared" si="0"/>
        <v>0.4184822222222222</v>
      </c>
    </row>
    <row r="30" spans="1:6" x14ac:dyDescent="0.25">
      <c r="A30" s="20" t="s">
        <v>50</v>
      </c>
      <c r="B30" s="18" t="s">
        <v>51</v>
      </c>
      <c r="C30" s="19">
        <f>SUM(C25:C29)</f>
        <v>2950000</v>
      </c>
      <c r="D30" s="19">
        <f>SUM(D25:D29)</f>
        <v>2958223</v>
      </c>
      <c r="E30" s="19">
        <f>SUM(E25:E29)</f>
        <v>1276632</v>
      </c>
      <c r="F30" s="49">
        <f t="shared" si="0"/>
        <v>0.43155367259331023</v>
      </c>
    </row>
    <row r="31" spans="1:6" x14ac:dyDescent="0.25">
      <c r="A31" s="16" t="s">
        <v>52</v>
      </c>
      <c r="B31" s="15" t="s">
        <v>53</v>
      </c>
      <c r="C31" s="13">
        <v>200000</v>
      </c>
      <c r="D31" s="13">
        <v>250000</v>
      </c>
      <c r="E31" s="13">
        <v>27400</v>
      </c>
      <c r="F31" s="49">
        <f t="shared" si="0"/>
        <v>0.1096</v>
      </c>
    </row>
    <row r="32" spans="1:6" ht="21" x14ac:dyDescent="0.25">
      <c r="A32" s="20" t="s">
        <v>54</v>
      </c>
      <c r="B32" s="18" t="s">
        <v>55</v>
      </c>
      <c r="C32" s="19">
        <f>SUM(C31:C31)</f>
        <v>200000</v>
      </c>
      <c r="D32" s="19">
        <f>SUM(D31)</f>
        <v>250000</v>
      </c>
      <c r="E32" s="19">
        <f>SUM(E31)</f>
        <v>27400</v>
      </c>
      <c r="F32" s="49">
        <f t="shared" si="0"/>
        <v>0.1096</v>
      </c>
    </row>
    <row r="33" spans="1:20" ht="21.75" customHeight="1" x14ac:dyDescent="0.25">
      <c r="A33" s="16" t="s">
        <v>56</v>
      </c>
      <c r="B33" s="15" t="s">
        <v>57</v>
      </c>
      <c r="C33" s="13">
        <v>650000</v>
      </c>
      <c r="D33" s="13">
        <v>650000</v>
      </c>
      <c r="E33" s="13">
        <v>357935</v>
      </c>
      <c r="F33" s="49">
        <f t="shared" si="0"/>
        <v>0.5506692307692308</v>
      </c>
    </row>
    <row r="34" spans="1:20" ht="21.75" customHeight="1" x14ac:dyDescent="0.25">
      <c r="A34" s="16" t="s">
        <v>58</v>
      </c>
      <c r="B34" s="15" t="s">
        <v>59</v>
      </c>
      <c r="C34" s="13">
        <v>50000</v>
      </c>
      <c r="D34" s="13">
        <v>100000</v>
      </c>
      <c r="E34" s="13">
        <v>94923</v>
      </c>
      <c r="F34" s="49">
        <f t="shared" si="0"/>
        <v>0.94923000000000002</v>
      </c>
    </row>
    <row r="35" spans="1:20" ht="21" x14ac:dyDescent="0.25">
      <c r="A35" s="20" t="s">
        <v>60</v>
      </c>
      <c r="B35" s="18" t="s">
        <v>61</v>
      </c>
      <c r="C35" s="19">
        <f>SUM(C33:C34)</f>
        <v>700000</v>
      </c>
      <c r="D35" s="19">
        <f>SUM(D33:D34)</f>
        <v>750000</v>
      </c>
      <c r="E35" s="19">
        <f>SUM(E33:E34)</f>
        <v>452858</v>
      </c>
      <c r="F35" s="49">
        <f t="shared" si="0"/>
        <v>0.60381066666666672</v>
      </c>
    </row>
    <row r="36" spans="1:20" x14ac:dyDescent="0.25">
      <c r="A36" s="20" t="s">
        <v>62</v>
      </c>
      <c r="B36" s="18" t="s">
        <v>63</v>
      </c>
      <c r="C36" s="19">
        <f>SUM(C21+C24+C30+C32+C35)</f>
        <v>5000000</v>
      </c>
      <c r="D36" s="19">
        <f>SUM(D21+D24+D30+D32+D35)</f>
        <v>5350263</v>
      </c>
      <c r="E36" s="19">
        <f>SUM(E21+E24+E30+E32+E35)</f>
        <v>2402982</v>
      </c>
      <c r="F36" s="49">
        <f t="shared" si="0"/>
        <v>0.44913343512272202</v>
      </c>
    </row>
    <row r="37" spans="1:20" ht="16.5" x14ac:dyDescent="0.35">
      <c r="A37" s="22" t="s">
        <v>64</v>
      </c>
      <c r="B37" s="18"/>
      <c r="C37" s="23">
        <f>SUM(C17+C18+C36)</f>
        <v>54328420</v>
      </c>
      <c r="D37" s="23">
        <f>SUM(D17+D18+D36)</f>
        <v>58156745</v>
      </c>
      <c r="E37" s="23">
        <f>SUM(E17+E18+E36)</f>
        <v>24968211</v>
      </c>
      <c r="F37" s="49">
        <f t="shared" si="0"/>
        <v>0.42932614265120922</v>
      </c>
    </row>
    <row r="38" spans="1:20" x14ac:dyDescent="0.25">
      <c r="A38" s="22" t="s">
        <v>65</v>
      </c>
      <c r="B38" s="18"/>
      <c r="C38" s="13">
        <v>0</v>
      </c>
      <c r="D38" s="13">
        <v>0</v>
      </c>
      <c r="E38" s="13">
        <v>0</v>
      </c>
      <c r="F38" s="50" t="s">
        <v>97</v>
      </c>
    </row>
    <row r="39" spans="1:20" x14ac:dyDescent="0.25">
      <c r="A39" s="24" t="s">
        <v>66</v>
      </c>
      <c r="B39" s="18" t="s">
        <v>67</v>
      </c>
      <c r="C39" s="19">
        <f>SUM(C37:C38)</f>
        <v>54328420</v>
      </c>
      <c r="D39" s="19">
        <f>SUM(D37:D38)</f>
        <v>58156745</v>
      </c>
      <c r="E39" s="19">
        <f>SUM(E37:E38)</f>
        <v>24968211</v>
      </c>
      <c r="F39" s="49">
        <f t="shared" si="0"/>
        <v>0.42932614265120922</v>
      </c>
    </row>
    <row r="40" spans="1:20" x14ac:dyDescent="0.25">
      <c r="A40" s="25" t="s">
        <v>68</v>
      </c>
      <c r="B40" s="20" t="s">
        <v>69</v>
      </c>
      <c r="C40" s="26">
        <v>0</v>
      </c>
      <c r="D40" s="26">
        <v>0</v>
      </c>
      <c r="E40" s="26">
        <v>0</v>
      </c>
      <c r="F40" s="50" t="s">
        <v>97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</row>
    <row r="41" spans="1:20" x14ac:dyDescent="0.25">
      <c r="A41" s="27" t="s">
        <v>3</v>
      </c>
      <c r="B41" s="28"/>
      <c r="C41" s="19">
        <f>SUM(C39+C40)</f>
        <v>54328420</v>
      </c>
      <c r="D41" s="19">
        <f>SUM(D39:D40)</f>
        <v>58156745</v>
      </c>
      <c r="E41" s="19">
        <f>SUM(E39:E40)</f>
        <v>24968211</v>
      </c>
      <c r="F41" s="49">
        <f t="shared" si="0"/>
        <v>0.42932614265120922</v>
      </c>
    </row>
  </sheetData>
  <mergeCells count="2">
    <mergeCell ref="A3:F3"/>
    <mergeCell ref="A4: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24"/>
  <sheetViews>
    <sheetView workbookViewId="0">
      <selection activeCell="J9" sqref="J9"/>
    </sheetView>
  </sheetViews>
  <sheetFormatPr defaultRowHeight="15" x14ac:dyDescent="0.25"/>
  <cols>
    <col min="1" max="1" width="38.85546875" style="1" customWidth="1"/>
    <col min="2" max="2" width="8.140625" style="1" customWidth="1"/>
    <col min="3" max="3" width="11.7109375" style="1" customWidth="1"/>
    <col min="4" max="4" width="11.140625" style="9" customWidth="1"/>
    <col min="5" max="5" width="10.7109375" style="9" customWidth="1"/>
    <col min="6" max="6" width="9.5703125" style="9" customWidth="1"/>
    <col min="7" max="16384" width="9.140625" style="1"/>
  </cols>
  <sheetData>
    <row r="2" spans="1:7" x14ac:dyDescent="0.25">
      <c r="A2" s="81" t="s">
        <v>100</v>
      </c>
    </row>
    <row r="3" spans="1:7" ht="20.25" customHeight="1" x14ac:dyDescent="0.25">
      <c r="A3" s="86" t="s">
        <v>93</v>
      </c>
      <c r="B3" s="87"/>
      <c r="C3" s="87"/>
      <c r="D3" s="87"/>
      <c r="E3" s="87"/>
      <c r="F3" s="51"/>
    </row>
    <row r="4" spans="1:7" ht="24" customHeight="1" x14ac:dyDescent="0.25">
      <c r="A4" s="88" t="s">
        <v>98</v>
      </c>
      <c r="B4" s="87"/>
      <c r="C4" s="87"/>
      <c r="D4" s="87"/>
      <c r="E4" s="87"/>
      <c r="F4" s="52"/>
    </row>
    <row r="5" spans="1:7" ht="24" customHeight="1" x14ac:dyDescent="0.25">
      <c r="A5" s="7"/>
      <c r="B5" s="7"/>
      <c r="C5" s="7"/>
      <c r="D5" s="8"/>
      <c r="E5" s="8"/>
      <c r="F5" s="8"/>
    </row>
    <row r="6" spans="1:7" ht="24" customHeight="1" x14ac:dyDescent="0.25">
      <c r="A6" s="7"/>
      <c r="B6" s="7"/>
      <c r="C6" s="7"/>
      <c r="D6" s="8"/>
      <c r="E6" s="8"/>
      <c r="F6" s="8"/>
    </row>
    <row r="7" spans="1:7" ht="24" customHeight="1" x14ac:dyDescent="0.25">
      <c r="A7" s="7"/>
      <c r="B7" s="7"/>
      <c r="C7" s="7"/>
      <c r="D7" s="8"/>
      <c r="E7" s="8"/>
      <c r="F7" s="8"/>
    </row>
    <row r="8" spans="1:7" ht="21" customHeight="1" x14ac:dyDescent="0.25">
      <c r="A8" s="30"/>
      <c r="B8" s="31"/>
      <c r="C8" s="31"/>
      <c r="D8" s="32"/>
      <c r="E8" s="32"/>
      <c r="F8" s="33"/>
      <c r="G8" s="31"/>
    </row>
    <row r="9" spans="1:7" ht="24.75" customHeight="1" x14ac:dyDescent="0.25">
      <c r="A9" s="29"/>
      <c r="B9" s="31"/>
      <c r="C9" s="48"/>
      <c r="D9" s="48"/>
      <c r="E9" s="48"/>
      <c r="F9" s="80"/>
      <c r="G9" s="31"/>
    </row>
    <row r="10" spans="1:7" ht="36.75" customHeight="1" x14ac:dyDescent="0.25">
      <c r="A10" s="10" t="s">
        <v>4</v>
      </c>
      <c r="B10" s="11" t="s">
        <v>70</v>
      </c>
      <c r="C10" s="11" t="s">
        <v>71</v>
      </c>
      <c r="D10" s="34" t="s">
        <v>72</v>
      </c>
      <c r="E10" s="34" t="s">
        <v>2</v>
      </c>
      <c r="F10" s="78"/>
      <c r="G10" s="31"/>
    </row>
    <row r="11" spans="1:7" ht="24.75" customHeight="1" x14ac:dyDescent="0.25">
      <c r="A11" s="35" t="s">
        <v>92</v>
      </c>
      <c r="B11" s="36" t="s">
        <v>73</v>
      </c>
      <c r="C11" s="40"/>
      <c r="D11" s="41">
        <v>3828325</v>
      </c>
      <c r="E11" s="41">
        <v>3828325</v>
      </c>
      <c r="F11" s="79"/>
      <c r="G11" s="31"/>
    </row>
    <row r="12" spans="1:7" s="5" customFormat="1" ht="24.75" customHeight="1" x14ac:dyDescent="0.2">
      <c r="A12" s="24" t="s">
        <v>74</v>
      </c>
      <c r="B12" s="11" t="s">
        <v>75</v>
      </c>
      <c r="C12" s="42"/>
      <c r="D12" s="43">
        <f>SUM(D11)</f>
        <v>3828325</v>
      </c>
      <c r="E12" s="43">
        <f>SUM(E11)</f>
        <v>3828325</v>
      </c>
      <c r="F12" s="79"/>
      <c r="G12" s="37"/>
    </row>
    <row r="13" spans="1:7" ht="24.75" customHeight="1" x14ac:dyDescent="0.25">
      <c r="A13" s="21" t="s">
        <v>76</v>
      </c>
      <c r="B13" s="36" t="s">
        <v>77</v>
      </c>
      <c r="C13" s="40"/>
      <c r="D13" s="41">
        <v>0</v>
      </c>
      <c r="E13" s="41">
        <v>1071</v>
      </c>
      <c r="F13" s="79"/>
      <c r="G13" s="31"/>
    </row>
    <row r="14" spans="1:7" s="5" customFormat="1" ht="24.75" customHeight="1" x14ac:dyDescent="0.2">
      <c r="A14" s="24" t="s">
        <v>78</v>
      </c>
      <c r="B14" s="11" t="s">
        <v>79</v>
      </c>
      <c r="C14" s="42"/>
      <c r="D14" s="43">
        <v>0</v>
      </c>
      <c r="E14" s="43">
        <f>SUM(E13)</f>
        <v>1071</v>
      </c>
      <c r="F14" s="79"/>
      <c r="G14" s="37"/>
    </row>
    <row r="15" spans="1:7" s="5" customFormat="1" ht="24.75" customHeight="1" x14ac:dyDescent="0.2">
      <c r="A15" s="24" t="s">
        <v>80</v>
      </c>
      <c r="B15" s="11" t="s">
        <v>81</v>
      </c>
      <c r="C15" s="42"/>
      <c r="D15" s="43">
        <f>SUM(D12+D14)</f>
        <v>3828325</v>
      </c>
      <c r="E15" s="43">
        <f>SUM(E14,E12)</f>
        <v>3829396</v>
      </c>
      <c r="F15" s="79"/>
      <c r="G15" s="37"/>
    </row>
    <row r="16" spans="1:7" ht="30.75" customHeight="1" x14ac:dyDescent="0.25">
      <c r="A16" s="59"/>
      <c r="B16" s="60"/>
      <c r="C16" s="61"/>
      <c r="D16" s="62"/>
      <c r="E16" s="62"/>
      <c r="F16" s="67"/>
      <c r="G16" s="31"/>
    </row>
    <row r="17" spans="1:7" ht="30" customHeight="1" x14ac:dyDescent="0.25">
      <c r="A17" s="63"/>
      <c r="B17" s="64"/>
      <c r="C17" s="65"/>
      <c r="D17" s="66"/>
      <c r="E17" s="66"/>
      <c r="F17" s="67"/>
      <c r="G17" s="31"/>
    </row>
    <row r="18" spans="1:7" ht="28.5" customHeight="1" x14ac:dyDescent="0.25">
      <c r="A18" s="68"/>
      <c r="B18" s="69"/>
      <c r="C18" s="70"/>
      <c r="D18" s="71"/>
      <c r="E18" s="71"/>
      <c r="F18" s="67"/>
      <c r="G18" s="31"/>
    </row>
    <row r="19" spans="1:7" ht="27.75" customHeight="1" x14ac:dyDescent="0.25">
      <c r="A19" s="72"/>
      <c r="B19" s="64"/>
      <c r="C19" s="65"/>
      <c r="D19" s="66"/>
      <c r="E19" s="71"/>
      <c r="F19" s="67"/>
      <c r="G19" s="31"/>
    </row>
    <row r="20" spans="1:7" ht="31.5" customHeight="1" x14ac:dyDescent="0.25">
      <c r="A20" s="73"/>
      <c r="B20" s="64"/>
      <c r="C20" s="65"/>
      <c r="D20" s="66"/>
      <c r="E20" s="66"/>
      <c r="F20" s="67"/>
      <c r="G20" s="31"/>
    </row>
    <row r="21" spans="1:7" ht="28.5" customHeight="1" x14ac:dyDescent="0.25">
      <c r="A21" s="74"/>
      <c r="B21" s="75"/>
      <c r="C21" s="76"/>
      <c r="D21" s="77"/>
      <c r="E21" s="77"/>
      <c r="F21" s="67"/>
      <c r="G21" s="31"/>
    </row>
    <row r="22" spans="1:7" x14ac:dyDescent="0.25">
      <c r="A22" s="31"/>
      <c r="B22" s="31"/>
      <c r="C22" s="31"/>
      <c r="D22" s="32"/>
      <c r="E22" s="32"/>
      <c r="F22" s="32"/>
      <c r="G22" s="31"/>
    </row>
    <row r="23" spans="1:7" x14ac:dyDescent="0.25">
      <c r="A23" s="31"/>
      <c r="B23" s="31"/>
      <c r="C23" s="31"/>
      <c r="D23" s="32"/>
      <c r="E23" s="32"/>
      <c r="F23" s="32"/>
      <c r="G23" s="31"/>
    </row>
    <row r="24" spans="1:7" x14ac:dyDescent="0.25">
      <c r="A24" s="31"/>
      <c r="B24" s="31"/>
      <c r="C24" s="31"/>
      <c r="D24" s="32"/>
      <c r="E24" s="32"/>
      <c r="F24" s="32"/>
      <c r="G24" s="31"/>
    </row>
  </sheetData>
  <mergeCells count="2">
    <mergeCell ref="A3:E3"/>
    <mergeCell ref="A4:E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0AB20-5BB8-4D27-ADF8-1CE44BD5CAD5}">
  <dimension ref="A3:F24"/>
  <sheetViews>
    <sheetView workbookViewId="0">
      <selection activeCell="A23" sqref="A23"/>
    </sheetView>
  </sheetViews>
  <sheetFormatPr defaultRowHeight="15" x14ac:dyDescent="0.25"/>
  <cols>
    <col min="1" max="1" width="39.85546875" bestFit="1" customWidth="1"/>
    <col min="2" max="2" width="6.5703125" customWidth="1"/>
    <col min="3" max="3" width="12.140625" customWidth="1"/>
  </cols>
  <sheetData>
    <row r="3" spans="1:6" x14ac:dyDescent="0.25">
      <c r="A3" s="81" t="s">
        <v>102</v>
      </c>
      <c r="B3" s="1"/>
      <c r="C3" s="1"/>
      <c r="D3" s="9"/>
      <c r="E3" s="9"/>
      <c r="F3" s="9"/>
    </row>
    <row r="4" spans="1:6" ht="15.75" x14ac:dyDescent="0.25">
      <c r="A4" s="86" t="s">
        <v>93</v>
      </c>
      <c r="B4" s="86"/>
      <c r="C4" s="86"/>
      <c r="D4" s="86"/>
      <c r="E4" s="86"/>
      <c r="F4" s="86"/>
    </row>
    <row r="5" spans="1:6" ht="15.75" x14ac:dyDescent="0.25">
      <c r="A5" s="88" t="s">
        <v>99</v>
      </c>
      <c r="B5" s="88"/>
      <c r="C5" s="88"/>
      <c r="D5" s="88"/>
      <c r="E5" s="88"/>
      <c r="F5" s="88"/>
    </row>
    <row r="6" spans="1:6" x14ac:dyDescent="0.25">
      <c r="A6" s="7"/>
      <c r="B6" s="7"/>
      <c r="C6" s="7"/>
      <c r="D6" s="8"/>
      <c r="E6" s="8"/>
      <c r="F6" s="8"/>
    </row>
    <row r="7" spans="1:6" x14ac:dyDescent="0.25">
      <c r="A7" s="7"/>
      <c r="B7" s="7"/>
      <c r="C7" s="7"/>
      <c r="D7" s="8"/>
      <c r="E7" s="8"/>
      <c r="F7" s="8"/>
    </row>
    <row r="8" spans="1:6" x14ac:dyDescent="0.25">
      <c r="A8" s="7"/>
      <c r="B8" s="7"/>
      <c r="C8" s="7"/>
      <c r="D8" s="8"/>
      <c r="E8" s="8"/>
      <c r="F8" s="8"/>
    </row>
    <row r="9" spans="1:6" x14ac:dyDescent="0.25">
      <c r="A9" s="30"/>
      <c r="B9" s="31"/>
      <c r="C9" s="31"/>
      <c r="D9" s="32"/>
      <c r="E9" s="32"/>
      <c r="F9" s="33"/>
    </row>
    <row r="10" spans="1:6" x14ac:dyDescent="0.25">
      <c r="A10" s="29"/>
      <c r="B10" s="31"/>
      <c r="C10" s="89"/>
      <c r="D10" s="89"/>
      <c r="E10" s="89"/>
      <c r="F10" s="89"/>
    </row>
    <row r="11" spans="1:6" ht="31.5" x14ac:dyDescent="0.25">
      <c r="A11" s="10" t="s">
        <v>4</v>
      </c>
      <c r="B11" s="11" t="s">
        <v>70</v>
      </c>
      <c r="C11" s="11" t="s">
        <v>71</v>
      </c>
      <c r="D11" s="34" t="s">
        <v>72</v>
      </c>
      <c r="E11" s="34" t="s">
        <v>2</v>
      </c>
      <c r="F11" s="34" t="s">
        <v>96</v>
      </c>
    </row>
    <row r="12" spans="1:6" ht="22.5" x14ac:dyDescent="0.25">
      <c r="A12" s="16" t="s">
        <v>82</v>
      </c>
      <c r="B12" s="36" t="s">
        <v>83</v>
      </c>
      <c r="C12" s="44">
        <v>1076063</v>
      </c>
      <c r="D12" s="45">
        <v>1076063</v>
      </c>
      <c r="E12" s="45">
        <v>1076063</v>
      </c>
      <c r="F12" s="53">
        <f>E12/D12</f>
        <v>1</v>
      </c>
    </row>
    <row r="13" spans="1:6" x14ac:dyDescent="0.25">
      <c r="A13" s="20" t="s">
        <v>84</v>
      </c>
      <c r="B13" s="11" t="s">
        <v>85</v>
      </c>
      <c r="C13" s="46">
        <f>SUM(C12:C12)</f>
        <v>1076063</v>
      </c>
      <c r="D13" s="47">
        <f>SUM(D12)</f>
        <v>1076063</v>
      </c>
      <c r="E13" s="47">
        <f>SUM(E12)</f>
        <v>1076063</v>
      </c>
      <c r="F13" s="53">
        <f>E13/D13</f>
        <v>1</v>
      </c>
    </row>
    <row r="14" spans="1:6" x14ac:dyDescent="0.25">
      <c r="A14" s="38" t="s">
        <v>86</v>
      </c>
      <c r="B14" s="36" t="s">
        <v>87</v>
      </c>
      <c r="C14" s="44">
        <v>53252357</v>
      </c>
      <c r="D14" s="45">
        <v>53252357</v>
      </c>
      <c r="E14" s="45">
        <v>24664000</v>
      </c>
      <c r="F14" s="53">
        <f>E14/D14</f>
        <v>0.46315320841103802</v>
      </c>
    </row>
    <row r="15" spans="1:6" x14ac:dyDescent="0.25">
      <c r="A15" s="39" t="s">
        <v>88</v>
      </c>
      <c r="B15" s="11" t="s">
        <v>89</v>
      </c>
      <c r="C15" s="46">
        <f>SUM(C13:C14)</f>
        <v>54328420</v>
      </c>
      <c r="D15" s="47">
        <f>SUM(D14)</f>
        <v>53252357</v>
      </c>
      <c r="E15" s="45">
        <f>SUM(E14)</f>
        <v>24664000</v>
      </c>
      <c r="F15" s="53">
        <f>E15/D15</f>
        <v>0.46315320841103802</v>
      </c>
    </row>
    <row r="16" spans="1:6" x14ac:dyDescent="0.25">
      <c r="A16" s="25" t="s">
        <v>90</v>
      </c>
      <c r="B16" s="11" t="s">
        <v>91</v>
      </c>
      <c r="C16" s="46">
        <f>SUM(C15)</f>
        <v>54328420</v>
      </c>
      <c r="D16" s="47">
        <v>54328420</v>
      </c>
      <c r="E16" s="47">
        <f>SUM(E15,E13)</f>
        <v>25740063</v>
      </c>
      <c r="F16" s="53">
        <f>E16/D16</f>
        <v>0.47378633503422335</v>
      </c>
    </row>
    <row r="17" spans="1:6" x14ac:dyDescent="0.25">
      <c r="A17" s="54"/>
      <c r="B17" s="55"/>
      <c r="C17" s="56"/>
      <c r="D17" s="57"/>
      <c r="E17" s="57"/>
      <c r="F17" s="58"/>
    </row>
    <row r="23" spans="1:6" x14ac:dyDescent="0.25">
      <c r="A23" s="31"/>
      <c r="B23" s="31"/>
      <c r="C23" s="31"/>
      <c r="D23" s="32"/>
      <c r="E23" s="32"/>
      <c r="F23" s="32"/>
    </row>
    <row r="24" spans="1:6" x14ac:dyDescent="0.25">
      <c r="A24" s="31"/>
      <c r="B24" s="31"/>
      <c r="C24" s="31"/>
      <c r="D24" s="32"/>
      <c r="E24" s="32"/>
      <c r="F24" s="32"/>
    </row>
  </sheetData>
  <mergeCells count="3">
    <mergeCell ref="A4:F4"/>
    <mergeCell ref="A5:F5"/>
    <mergeCell ref="C10:F1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Kiadások</vt:lpstr>
      <vt:lpstr>Költségvetési bevételek</vt:lpstr>
      <vt:lpstr>Finanszírozási bevételek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Penzugy2</dc:creator>
  <cp:lastModifiedBy>Admin</cp:lastModifiedBy>
  <cp:lastPrinted>2022-09-08T06:26:40Z</cp:lastPrinted>
  <dcterms:created xsi:type="dcterms:W3CDTF">2022-09-01T08:03:40Z</dcterms:created>
  <dcterms:modified xsi:type="dcterms:W3CDTF">2022-10-05T05:19:29Z</dcterms:modified>
</cp:coreProperties>
</file>